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7620" windowHeight="11205" activeTab="0"/>
  </bookViews>
  <sheets>
    <sheet name="APACH 700" sheetId="1" r:id="rId1"/>
  </sheets>
  <externalReferences>
    <externalReference r:id="rId4"/>
    <externalReference r:id="rId5"/>
  </externalReferences>
  <definedNames>
    <definedName name="Masterchef_Products">#REF!</definedName>
    <definedName name="Query_Template">#REF!</definedName>
  </definedNames>
  <calcPr fullCalcOnLoad="1" refMode="R1C1"/>
</workbook>
</file>

<file path=xl/sharedStrings.xml><?xml version="1.0" encoding="utf-8"?>
<sst xmlns="http://schemas.openxmlformats.org/spreadsheetml/2006/main" count="199" uniqueCount="83">
  <si>
    <t>40 x 70 x 85</t>
  </si>
  <si>
    <t>70 x 70 x 85</t>
  </si>
  <si>
    <t>9+9</t>
  </si>
  <si>
    <t>40 x 73 x 85</t>
  </si>
  <si>
    <t>70 x 73 x 85</t>
  </si>
  <si>
    <t>110 x 73 x 85</t>
  </si>
  <si>
    <t>80 x 73 x 85</t>
  </si>
  <si>
    <t>Design life of product in yrs/</t>
  </si>
  <si>
    <t>Water demand in use</t>
  </si>
  <si>
    <t>Water demand in cleaning cycle</t>
  </si>
  <si>
    <t>Ltrs per hour</t>
  </si>
  <si>
    <t>L/hour</t>
  </si>
  <si>
    <t>/</t>
  </si>
  <si>
    <t>11 lt</t>
  </si>
  <si>
    <t>12 lt</t>
  </si>
  <si>
    <t>ø</t>
  </si>
  <si>
    <t>1/2" GAS  -EN ISO 228-1-</t>
  </si>
  <si>
    <t>Код</t>
  </si>
  <si>
    <t>кВт</t>
  </si>
  <si>
    <t>потребляемая электрическая мощность</t>
  </si>
  <si>
    <t>ГАЗ: G20</t>
  </si>
  <si>
    <t>ГАЗ: G25</t>
  </si>
  <si>
    <t>ГАЗ: G30</t>
  </si>
  <si>
    <t>ГАЗ: G31</t>
  </si>
  <si>
    <t>м³/ч</t>
  </si>
  <si>
    <t>кг/ч</t>
  </si>
  <si>
    <t>потребление</t>
  </si>
  <si>
    <t>подключение газа</t>
  </si>
  <si>
    <t>подключение воды</t>
  </si>
  <si>
    <t>габариты</t>
  </si>
  <si>
    <t>газовая мощность, кВт</t>
  </si>
  <si>
    <t>электрическая мощность, кВт</t>
  </si>
  <si>
    <t>Вес, кг</t>
  </si>
  <si>
    <t>газ</t>
  </si>
  <si>
    <t>газ/эл. жар. шкаф</t>
  </si>
  <si>
    <t>электрич.</t>
  </si>
  <si>
    <t>APRG-47P</t>
  </si>
  <si>
    <t>APRG-77P</t>
  </si>
  <si>
    <t>APRG-117P</t>
  </si>
  <si>
    <t>APRG-77FG</t>
  </si>
  <si>
    <t>APRG-77FE</t>
  </si>
  <si>
    <t>APRG-117FG</t>
  </si>
  <si>
    <t>APRG-117FE</t>
  </si>
  <si>
    <t>APRE-47P</t>
  </si>
  <si>
    <t>APRE-77P</t>
  </si>
  <si>
    <t>APRE-77FE</t>
  </si>
  <si>
    <t>APRGS-77P</t>
  </si>
  <si>
    <t>APRGS-77FG</t>
  </si>
  <si>
    <t>APPG-77P</t>
  </si>
  <si>
    <t>APPE-47P</t>
  </si>
  <si>
    <t xml:space="preserve">APPE-77P </t>
  </si>
  <si>
    <t>APFG-47P</t>
  </si>
  <si>
    <t>APFG-47/2P</t>
  </si>
  <si>
    <t>APFG-77P</t>
  </si>
  <si>
    <t>APFE-47P</t>
  </si>
  <si>
    <t>APFE-47/2P</t>
  </si>
  <si>
    <t>APFE-77P</t>
  </si>
  <si>
    <t>APTG-47PL</t>
  </si>
  <si>
    <t>APTG-47PLC</t>
  </si>
  <si>
    <t>APTG-47PR</t>
  </si>
  <si>
    <t>APTG-77PL</t>
  </si>
  <si>
    <t>APTG-77PR</t>
  </si>
  <si>
    <t>APTG-77PLR</t>
  </si>
  <si>
    <t>APTE-47PL</t>
  </si>
  <si>
    <t>APTE-47PR</t>
  </si>
  <si>
    <t>APTE-77PL</t>
  </si>
  <si>
    <t>APTE-77PR</t>
  </si>
  <si>
    <t>APTE-77PLR</t>
  </si>
  <si>
    <t>APGG-47P</t>
  </si>
  <si>
    <t>APGG-77P</t>
  </si>
  <si>
    <t>APME-47P</t>
  </si>
  <si>
    <t>APME-77P</t>
  </si>
  <si>
    <t>APBE-47P</t>
  </si>
  <si>
    <t>APBE-77P</t>
  </si>
  <si>
    <t>APSE-87</t>
  </si>
  <si>
    <t>APSE-87C</t>
  </si>
  <si>
    <t>APKE-77</t>
  </si>
  <si>
    <t>APN-47P</t>
  </si>
  <si>
    <t>APN-77P</t>
  </si>
  <si>
    <t>FREE STANDING GAS FRY TOPS ON OPEN STAND - full module chromed smooth plate</t>
  </si>
  <si>
    <t>APTG-77PLC</t>
  </si>
  <si>
    <t>FREE STANDING GAS PASTA COOKERS ON CLOSED STAND - 1 tank cap. 26 L / baskets not included</t>
  </si>
  <si>
    <t>APPG-47P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</si>
</sst>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  <numFmt numFmtId="190" formatCode="_-* #,##0.0_-;\-* #,##0.0_-;_-* &quot;-&quot;??_-;_-@_-"/>
    <numFmt numFmtId="191" formatCode="&quot;€&quot;\ #,##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%"/>
    <numFmt numFmtId="202" formatCode="0.0"/>
  </numFmts>
  <fonts count="49">
    <font>
      <sz val="10"/>
      <name val="Arial"/>
      <family val="0"/>
    </font>
    <font>
      <sz val="16"/>
      <name val="Calibri"/>
      <family val="2"/>
    </font>
    <font>
      <sz val="10"/>
      <name val="MS Sans Serif"/>
      <family val="2"/>
    </font>
    <font>
      <sz val="12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color indexed="23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quotePrefix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99" fontId="25" fillId="33" borderId="11" xfId="0" applyNumberFormat="1" applyFont="1" applyFill="1" applyBorder="1" applyAlignment="1">
      <alignment horizontal="center" vertical="center"/>
    </xf>
    <xf numFmtId="199" fontId="25" fillId="33" borderId="10" xfId="0" applyNumberFormat="1" applyFont="1" applyFill="1" applyBorder="1" applyAlignment="1">
      <alignment horizontal="center" vertical="center"/>
    </xf>
    <xf numFmtId="200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igliaia 2" xfId="33"/>
    <cellStyle name="Normale 2" xfId="34"/>
    <cellStyle name="Normale 3" xfId="35"/>
    <cellStyle name="Percentuale 2" xfId="36"/>
    <cellStyle name="Percentuale 3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Private\file%20x%20sito\SITO%202011\DOMINA%20700%20SIT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asterChef\PDM\2008\PdmTools\MSCDatabaseTemplate%20Emp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li"/>
      <sheetName val="Scarica"/>
      <sheetName val="Dizionar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elds_Description"/>
      <sheetName val="Products"/>
      <sheetName val="Accessories"/>
      <sheetName val="Hoo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7" sqref="A7"/>
    </sheetView>
  </sheetViews>
  <sheetFormatPr defaultColWidth="9.140625" defaultRowHeight="12.75"/>
  <cols>
    <col min="1" max="1" width="16.28125" style="4" customWidth="1"/>
    <col min="2" max="2" width="10.7109375" style="26" customWidth="1"/>
    <col min="3" max="3" width="9.8515625" style="2" customWidth="1"/>
    <col min="4" max="4" width="15.28125" style="2" bestFit="1" customWidth="1"/>
    <col min="5" max="5" width="11.57421875" style="4" customWidth="1"/>
    <col min="6" max="6" width="11.57421875" style="2" customWidth="1"/>
    <col min="7" max="8" width="12.28125" style="2" customWidth="1"/>
    <col min="9" max="12" width="11.7109375" style="2" customWidth="1"/>
    <col min="13" max="13" width="10.8515625" style="2" customWidth="1"/>
    <col min="14" max="14" width="11.7109375" style="2" customWidth="1"/>
    <col min="15" max="15" width="15.8515625" style="2" hidden="1" customWidth="1"/>
    <col min="16" max="17" width="15.8515625" style="4" hidden="1" customWidth="1"/>
    <col min="18" max="18" width="12.00390625" style="13" bestFit="1" customWidth="1"/>
    <col min="19" max="19" width="8.140625" style="14" bestFit="1" customWidth="1"/>
    <col min="20" max="20" width="10.57421875" style="13" bestFit="1" customWidth="1"/>
    <col min="21" max="21" width="5.8515625" style="13" bestFit="1" customWidth="1"/>
    <col min="22" max="22" width="5.8515625" style="2" customWidth="1"/>
    <col min="23" max="23" width="9.140625" style="2" customWidth="1"/>
    <col min="24" max="24" width="5.8515625" style="2" customWidth="1"/>
    <col min="25" max="16384" width="9.140625" style="4" customWidth="1"/>
  </cols>
  <sheetData>
    <row r="1" spans="5:14" ht="30.75" customHeight="1">
      <c r="E1" s="36" t="s">
        <v>20</v>
      </c>
      <c r="F1" s="37"/>
      <c r="G1" s="36" t="s">
        <v>21</v>
      </c>
      <c r="H1" s="37"/>
      <c r="I1" s="36" t="s">
        <v>22</v>
      </c>
      <c r="J1" s="37"/>
      <c r="K1" s="36" t="s">
        <v>23</v>
      </c>
      <c r="L1" s="37"/>
      <c r="M1" s="18"/>
      <c r="N1" s="18"/>
    </row>
    <row r="2" spans="7:14" ht="12.75">
      <c r="G2" s="21"/>
      <c r="H2" s="22"/>
      <c r="I2" s="21"/>
      <c r="J2" s="22"/>
      <c r="K2" s="21"/>
      <c r="L2" s="22"/>
      <c r="M2" s="18"/>
      <c r="N2" s="18"/>
    </row>
    <row r="3" spans="4:15" ht="21">
      <c r="D3" s="2" t="s">
        <v>18</v>
      </c>
      <c r="E3" s="32" t="s">
        <v>24</v>
      </c>
      <c r="F3" s="32" t="s">
        <v>24</v>
      </c>
      <c r="G3" s="33" t="s">
        <v>24</v>
      </c>
      <c r="H3" s="33" t="s">
        <v>24</v>
      </c>
      <c r="I3" s="23" t="s">
        <v>25</v>
      </c>
      <c r="J3" s="23" t="s">
        <v>25</v>
      </c>
      <c r="K3" s="23" t="s">
        <v>25</v>
      </c>
      <c r="L3" s="23" t="s">
        <v>25</v>
      </c>
      <c r="M3" s="20" t="s">
        <v>15</v>
      </c>
      <c r="N3" s="20" t="s">
        <v>15</v>
      </c>
      <c r="O3" s="7" t="s">
        <v>11</v>
      </c>
    </row>
    <row r="4" spans="1:23" ht="58.5" customHeight="1">
      <c r="A4" s="6" t="s">
        <v>17</v>
      </c>
      <c r="B4" s="17" t="s">
        <v>7</v>
      </c>
      <c r="C4" s="17"/>
      <c r="D4" s="17" t="s">
        <v>19</v>
      </c>
      <c r="E4" s="17" t="s">
        <v>26</v>
      </c>
      <c r="F4" s="17" t="s">
        <v>26</v>
      </c>
      <c r="G4" s="24" t="s">
        <v>26</v>
      </c>
      <c r="H4" s="25" t="s">
        <v>26</v>
      </c>
      <c r="I4" s="25" t="s">
        <v>26</v>
      </c>
      <c r="J4" s="25" t="s">
        <v>26</v>
      </c>
      <c r="K4" s="25" t="s">
        <v>26</v>
      </c>
      <c r="L4" s="25" t="s">
        <v>26</v>
      </c>
      <c r="M4" s="28" t="s">
        <v>27</v>
      </c>
      <c r="N4" s="19" t="s">
        <v>28</v>
      </c>
      <c r="O4" s="7" t="s">
        <v>8</v>
      </c>
      <c r="P4" s="7" t="s">
        <v>9</v>
      </c>
      <c r="Q4" s="7" t="s">
        <v>10</v>
      </c>
      <c r="R4" s="15" t="s">
        <v>29</v>
      </c>
      <c r="S4" s="15" t="s">
        <v>30</v>
      </c>
      <c r="T4" s="15" t="s">
        <v>31</v>
      </c>
      <c r="U4" s="15" t="s">
        <v>32</v>
      </c>
      <c r="V4" s="8"/>
      <c r="W4" s="9"/>
    </row>
    <row r="5" spans="7:19" ht="12.75">
      <c r="G5" s="21"/>
      <c r="H5" s="22"/>
      <c r="I5" s="21"/>
      <c r="J5" s="22"/>
      <c r="K5" s="21"/>
      <c r="L5" s="22"/>
      <c r="M5" s="18"/>
      <c r="N5" s="18"/>
      <c r="S5" s="13"/>
    </row>
    <row r="6" spans="1:19" ht="21">
      <c r="A6" s="5"/>
      <c r="G6" s="21"/>
      <c r="H6" s="22"/>
      <c r="I6" s="21"/>
      <c r="J6" s="22"/>
      <c r="K6" s="21"/>
      <c r="L6" s="22"/>
      <c r="M6" s="18"/>
      <c r="N6" s="18"/>
      <c r="S6" s="13"/>
    </row>
    <row r="7" spans="1:24" ht="22.5">
      <c r="A7" s="34" t="s">
        <v>36</v>
      </c>
      <c r="C7" s="2" t="s">
        <v>33</v>
      </c>
      <c r="E7" s="11">
        <v>1.0044874153587182</v>
      </c>
      <c r="F7" s="2">
        <v>0.053</v>
      </c>
      <c r="G7" s="21">
        <v>1.168</v>
      </c>
      <c r="H7" s="22">
        <f>(0.031*2)</f>
        <v>0.062</v>
      </c>
      <c r="I7" s="21">
        <v>0.748</v>
      </c>
      <c r="J7" s="29">
        <f>(0.02*2)</f>
        <v>0.04</v>
      </c>
      <c r="K7" s="21">
        <v>0.738</v>
      </c>
      <c r="L7" s="29">
        <f>(0.019*2)</f>
        <v>0.038</v>
      </c>
      <c r="M7" s="31" t="s">
        <v>16</v>
      </c>
      <c r="N7" s="18"/>
      <c r="R7" s="13" t="s">
        <v>3</v>
      </c>
      <c r="S7" s="13">
        <v>9.5</v>
      </c>
      <c r="U7" s="13">
        <v>45</v>
      </c>
      <c r="V7" s="4"/>
      <c r="W7" s="4"/>
      <c r="X7" s="4"/>
    </row>
    <row r="8" spans="1:24" ht="22.5">
      <c r="A8" s="34" t="s">
        <v>37</v>
      </c>
      <c r="C8" s="2" t="s">
        <v>33</v>
      </c>
      <c r="E8" s="11">
        <v>2.0089748307174364</v>
      </c>
      <c r="F8" s="2">
        <v>0.106</v>
      </c>
      <c r="G8" s="21">
        <v>2.337</v>
      </c>
      <c r="H8" s="22">
        <f>(0.031*4)</f>
        <v>0.124</v>
      </c>
      <c r="I8" s="21">
        <v>1.497</v>
      </c>
      <c r="J8" s="29">
        <f>(0.02*4)</f>
        <v>0.08</v>
      </c>
      <c r="K8" s="21">
        <v>1.475</v>
      </c>
      <c r="L8" s="29">
        <f>(0.019*4)</f>
        <v>0.076</v>
      </c>
      <c r="M8" s="31" t="s">
        <v>16</v>
      </c>
      <c r="N8" s="18"/>
      <c r="R8" s="13" t="s">
        <v>4</v>
      </c>
      <c r="S8" s="13">
        <v>19</v>
      </c>
      <c r="U8" s="13">
        <v>72</v>
      </c>
      <c r="V8" s="4"/>
      <c r="W8" s="4"/>
      <c r="X8" s="4"/>
    </row>
    <row r="9" spans="1:24" ht="22.5">
      <c r="A9" s="34" t="s">
        <v>38</v>
      </c>
      <c r="C9" s="2" t="s">
        <v>33</v>
      </c>
      <c r="E9" s="11">
        <v>3.0134622460761546</v>
      </c>
      <c r="F9" s="2">
        <v>0.159</v>
      </c>
      <c r="G9" s="21">
        <v>3.505</v>
      </c>
      <c r="H9" s="22">
        <f>(0.031*6)</f>
        <v>0.186</v>
      </c>
      <c r="I9" s="21">
        <v>2.245</v>
      </c>
      <c r="J9" s="29">
        <f>(0.02*6)</f>
        <v>0.12</v>
      </c>
      <c r="K9" s="21">
        <v>2.213</v>
      </c>
      <c r="L9" s="29">
        <f>(0.019*6)</f>
        <v>0.11399999999999999</v>
      </c>
      <c r="M9" s="31" t="s">
        <v>16</v>
      </c>
      <c r="N9" s="18"/>
      <c r="R9" s="13" t="s">
        <v>5</v>
      </c>
      <c r="S9" s="13">
        <v>28.5</v>
      </c>
      <c r="U9" s="13">
        <v>100</v>
      </c>
      <c r="V9" s="4"/>
      <c r="W9" s="4"/>
      <c r="X9" s="4"/>
    </row>
    <row r="10" spans="1:24" ht="22.5">
      <c r="A10" s="34" t="s">
        <v>39</v>
      </c>
      <c r="C10" s="2" t="s">
        <v>33</v>
      </c>
      <c r="E10" s="11">
        <v>2.6433879351545215</v>
      </c>
      <c r="F10" s="2">
        <v>0.132</v>
      </c>
      <c r="G10" s="21">
        <v>3.074</v>
      </c>
      <c r="H10" s="22">
        <f>(0.031*5)</f>
        <v>0.155</v>
      </c>
      <c r="I10" s="30">
        <v>1.97</v>
      </c>
      <c r="J10" s="29">
        <f>(0.02*5)</f>
        <v>0.1</v>
      </c>
      <c r="K10" s="21">
        <v>1.941</v>
      </c>
      <c r="L10" s="29">
        <f>(0.019*5)</f>
        <v>0.095</v>
      </c>
      <c r="M10" s="31" t="s">
        <v>16</v>
      </c>
      <c r="N10" s="18"/>
      <c r="R10" s="13" t="s">
        <v>4</v>
      </c>
      <c r="S10" s="13">
        <v>25</v>
      </c>
      <c r="U10" s="13">
        <v>102</v>
      </c>
      <c r="V10" s="4"/>
      <c r="W10" s="4"/>
      <c r="X10" s="4"/>
    </row>
    <row r="11" spans="1:24" ht="25.5">
      <c r="A11" s="34" t="s">
        <v>40</v>
      </c>
      <c r="C11" s="16" t="s">
        <v>34</v>
      </c>
      <c r="D11" s="2">
        <v>5.3</v>
      </c>
      <c r="E11" s="11">
        <v>2.0089748307174364</v>
      </c>
      <c r="F11" s="2">
        <v>0.106</v>
      </c>
      <c r="G11" s="21">
        <v>2.337</v>
      </c>
      <c r="H11" s="22">
        <f>(0.031*4)</f>
        <v>0.124</v>
      </c>
      <c r="I11" s="21">
        <v>1.497</v>
      </c>
      <c r="J11" s="29">
        <f>(0.02*4)</f>
        <v>0.08</v>
      </c>
      <c r="K11" s="21">
        <v>1.475</v>
      </c>
      <c r="L11" s="29">
        <f>(0.019*4)</f>
        <v>0.076</v>
      </c>
      <c r="M11" s="31" t="s">
        <v>16</v>
      </c>
      <c r="N11" s="18"/>
      <c r="R11" s="13" t="s">
        <v>4</v>
      </c>
      <c r="S11" s="13">
        <v>19</v>
      </c>
      <c r="T11" s="13">
        <v>5.3</v>
      </c>
      <c r="U11" s="13">
        <v>100</v>
      </c>
      <c r="V11" s="4"/>
      <c r="W11" s="4"/>
      <c r="X11" s="4"/>
    </row>
    <row r="12" spans="1:24" ht="22.5">
      <c r="A12" s="34" t="s">
        <v>41</v>
      </c>
      <c r="C12" s="2" t="s">
        <v>33</v>
      </c>
      <c r="E12" s="11">
        <v>3.6478753505132397</v>
      </c>
      <c r="F12" s="2">
        <v>0.185</v>
      </c>
      <c r="G12" s="21">
        <v>4.243</v>
      </c>
      <c r="H12" s="22">
        <f>(0.031*7)</f>
        <v>0.217</v>
      </c>
      <c r="I12" s="21">
        <v>2.718</v>
      </c>
      <c r="J12" s="29">
        <f>(0.02*7)</f>
        <v>0.14</v>
      </c>
      <c r="K12" s="21">
        <v>2.679</v>
      </c>
      <c r="L12" s="29">
        <f>(0.019*7)</f>
        <v>0.133</v>
      </c>
      <c r="M12" s="31" t="s">
        <v>16</v>
      </c>
      <c r="N12" s="18"/>
      <c r="R12" s="13" t="s">
        <v>5</v>
      </c>
      <c r="S12" s="13">
        <v>34.5</v>
      </c>
      <c r="U12" s="13">
        <v>136</v>
      </c>
      <c r="V12" s="4"/>
      <c r="W12" s="4"/>
      <c r="X12" s="4"/>
    </row>
    <row r="13" spans="1:24" ht="25.5">
      <c r="A13" s="34" t="s">
        <v>42</v>
      </c>
      <c r="C13" s="16" t="s">
        <v>34</v>
      </c>
      <c r="D13" s="2">
        <v>5.3</v>
      </c>
      <c r="E13" s="11">
        <v>3.0134622460761546</v>
      </c>
      <c r="F13" s="2">
        <v>0.159</v>
      </c>
      <c r="G13" s="21">
        <v>3.505</v>
      </c>
      <c r="H13" s="22">
        <f>(0.031*6)</f>
        <v>0.186</v>
      </c>
      <c r="I13" s="21">
        <v>2.245</v>
      </c>
      <c r="J13" s="29">
        <f>(0.02*6)</f>
        <v>0.12</v>
      </c>
      <c r="K13" s="21">
        <v>2.213</v>
      </c>
      <c r="L13" s="29">
        <f>(0.019*6)</f>
        <v>0.11399999999999999</v>
      </c>
      <c r="M13" s="31" t="s">
        <v>16</v>
      </c>
      <c r="N13" s="18"/>
      <c r="R13" s="13" t="s">
        <v>5</v>
      </c>
      <c r="S13" s="13">
        <v>28.5</v>
      </c>
      <c r="T13" s="13">
        <v>5.3</v>
      </c>
      <c r="U13" s="13">
        <v>136</v>
      </c>
      <c r="V13" s="4"/>
      <c r="W13" s="4"/>
      <c r="X13" s="4"/>
    </row>
    <row r="14" spans="1:19" ht="21">
      <c r="A14" s="5"/>
      <c r="B14" s="27"/>
      <c r="C14" s="1"/>
      <c r="E14" s="1"/>
      <c r="G14" s="21"/>
      <c r="H14" s="22"/>
      <c r="I14" s="21"/>
      <c r="J14" s="22"/>
      <c r="K14" s="21"/>
      <c r="L14" s="22"/>
      <c r="M14" s="18"/>
      <c r="N14" s="18"/>
      <c r="O14" s="1"/>
      <c r="P14" s="1"/>
      <c r="Q14" s="1"/>
      <c r="S14" s="13"/>
    </row>
    <row r="15" spans="1:25" s="2" customFormat="1" ht="12.75">
      <c r="A15" s="34" t="s">
        <v>43</v>
      </c>
      <c r="B15" s="27"/>
      <c r="C15" s="1" t="s">
        <v>35</v>
      </c>
      <c r="D15" s="2">
        <v>4.1</v>
      </c>
      <c r="E15" s="1"/>
      <c r="G15" s="21"/>
      <c r="H15" s="22"/>
      <c r="I15" s="21"/>
      <c r="J15" s="22"/>
      <c r="K15" s="21"/>
      <c r="L15" s="22"/>
      <c r="M15" s="18"/>
      <c r="N15" s="18"/>
      <c r="O15" s="1"/>
      <c r="P15" s="1"/>
      <c r="Q15" s="1"/>
      <c r="R15" s="13" t="s">
        <v>3</v>
      </c>
      <c r="S15" s="13"/>
      <c r="T15" s="13">
        <v>4.1</v>
      </c>
      <c r="U15" s="13">
        <v>38</v>
      </c>
      <c r="W15" s="4"/>
      <c r="X15" s="4"/>
      <c r="Y15" s="4"/>
    </row>
    <row r="16" spans="1:25" s="2" customFormat="1" ht="12.75">
      <c r="A16" s="34" t="s">
        <v>44</v>
      </c>
      <c r="B16" s="26"/>
      <c r="C16" s="1" t="s">
        <v>35</v>
      </c>
      <c r="D16" s="2">
        <v>8.2</v>
      </c>
      <c r="E16" s="4"/>
      <c r="G16" s="21"/>
      <c r="H16" s="22"/>
      <c r="I16" s="21"/>
      <c r="J16" s="22"/>
      <c r="K16" s="21"/>
      <c r="L16" s="22"/>
      <c r="M16" s="18"/>
      <c r="N16" s="18"/>
      <c r="P16" s="4"/>
      <c r="Q16" s="4"/>
      <c r="R16" s="13" t="s">
        <v>4</v>
      </c>
      <c r="S16" s="13"/>
      <c r="T16" s="13">
        <v>8.2</v>
      </c>
      <c r="U16" s="13">
        <v>54</v>
      </c>
      <c r="V16" s="4"/>
      <c r="W16" s="4"/>
      <c r="X16" s="4"/>
      <c r="Y16" s="4"/>
    </row>
    <row r="17" spans="1:25" s="2" customFormat="1" ht="12.75">
      <c r="A17" s="34" t="s">
        <v>45</v>
      </c>
      <c r="B17" s="26"/>
      <c r="C17" s="1" t="s">
        <v>35</v>
      </c>
      <c r="D17" s="2">
        <v>15.7</v>
      </c>
      <c r="E17" s="4"/>
      <c r="G17" s="21"/>
      <c r="H17" s="22"/>
      <c r="I17" s="21"/>
      <c r="J17" s="22"/>
      <c r="K17" s="21"/>
      <c r="L17" s="22"/>
      <c r="M17" s="18"/>
      <c r="N17" s="18"/>
      <c r="P17" s="4"/>
      <c r="Q17" s="4"/>
      <c r="R17" s="13" t="s">
        <v>4</v>
      </c>
      <c r="S17" s="13"/>
      <c r="T17" s="13">
        <v>15.7</v>
      </c>
      <c r="U17" s="13">
        <v>90</v>
      </c>
      <c r="V17" s="4"/>
      <c r="W17" s="4"/>
      <c r="X17" s="4"/>
      <c r="Y17" s="4"/>
    </row>
    <row r="18" spans="1:19" ht="21">
      <c r="A18" s="5"/>
      <c r="G18" s="21"/>
      <c r="H18" s="22"/>
      <c r="I18" s="21"/>
      <c r="J18" s="22"/>
      <c r="K18" s="21"/>
      <c r="L18" s="22"/>
      <c r="M18" s="18"/>
      <c r="N18" s="18"/>
      <c r="S18" s="13"/>
    </row>
    <row r="19" spans="1:25" s="2" customFormat="1" ht="22.5">
      <c r="A19" s="34" t="s">
        <v>46</v>
      </c>
      <c r="B19" s="26"/>
      <c r="C19" s="2" t="s">
        <v>33</v>
      </c>
      <c r="E19" s="11">
        <v>0.9516196566556278</v>
      </c>
      <c r="F19" s="2">
        <v>0.026</v>
      </c>
      <c r="G19" s="21">
        <v>1.107</v>
      </c>
      <c r="H19" s="22">
        <f>(0.031*1)</f>
        <v>0.031</v>
      </c>
      <c r="I19" s="21">
        <v>0.709</v>
      </c>
      <c r="J19" s="29">
        <f>(0.02*1)</f>
        <v>0.02</v>
      </c>
      <c r="K19" s="21">
        <v>0.699</v>
      </c>
      <c r="L19" s="29">
        <f>(0.019*1)</f>
        <v>0.019</v>
      </c>
      <c r="M19" s="31" t="s">
        <v>16</v>
      </c>
      <c r="N19" s="18"/>
      <c r="P19" s="4"/>
      <c r="Q19" s="4"/>
      <c r="R19" s="13" t="s">
        <v>4</v>
      </c>
      <c r="S19" s="13">
        <v>9</v>
      </c>
      <c r="T19" s="13"/>
      <c r="U19" s="13">
        <v>90</v>
      </c>
      <c r="V19" s="4"/>
      <c r="W19" s="4"/>
      <c r="X19" s="4"/>
      <c r="Y19" s="4"/>
    </row>
    <row r="20" spans="1:25" s="2" customFormat="1" ht="22.5">
      <c r="A20" s="34" t="s">
        <v>47</v>
      </c>
      <c r="B20" s="27"/>
      <c r="C20" s="2" t="s">
        <v>33</v>
      </c>
      <c r="E20" s="11">
        <v>1.586032761092713</v>
      </c>
      <c r="F20" s="2">
        <v>0.053</v>
      </c>
      <c r="G20" s="21">
        <v>1.845</v>
      </c>
      <c r="H20" s="22">
        <f>(0.031*2)</f>
        <v>0.062</v>
      </c>
      <c r="I20" s="21">
        <v>1.182</v>
      </c>
      <c r="J20" s="29">
        <f>(0.02*2)</f>
        <v>0.04</v>
      </c>
      <c r="K20" s="21">
        <v>1.165</v>
      </c>
      <c r="L20" s="29">
        <f>(0.019*2)</f>
        <v>0.038</v>
      </c>
      <c r="M20" s="31" t="s">
        <v>16</v>
      </c>
      <c r="N20" s="18"/>
      <c r="O20" s="1"/>
      <c r="P20" s="1"/>
      <c r="Q20" s="1"/>
      <c r="R20" s="13" t="s">
        <v>4</v>
      </c>
      <c r="S20" s="13">
        <v>15</v>
      </c>
      <c r="T20" s="13"/>
      <c r="U20" s="13">
        <v>120</v>
      </c>
      <c r="V20" s="4"/>
      <c r="W20" s="4"/>
      <c r="X20" s="4"/>
      <c r="Y20" s="4"/>
    </row>
    <row r="21" spans="1:19" ht="21">
      <c r="A21" s="5"/>
      <c r="G21" s="21"/>
      <c r="H21" s="22"/>
      <c r="I21" s="21"/>
      <c r="J21" s="22"/>
      <c r="K21" s="21"/>
      <c r="L21" s="22"/>
      <c r="M21" s="18"/>
      <c r="N21" s="18"/>
      <c r="S21" s="13"/>
    </row>
    <row r="22" spans="1:23" ht="22.5">
      <c r="A22" s="34" t="s">
        <v>82</v>
      </c>
      <c r="B22" s="4" t="s">
        <v>81</v>
      </c>
      <c r="C22" s="2" t="s">
        <v>33</v>
      </c>
      <c r="E22" s="11">
        <v>0.8987518979525374</v>
      </c>
      <c r="F22" s="2">
        <v>0.026</v>
      </c>
      <c r="G22" s="21">
        <v>1.045</v>
      </c>
      <c r="H22" s="22">
        <f>(0.031*1)</f>
        <v>0.031</v>
      </c>
      <c r="I22" s="21">
        <v>0.67</v>
      </c>
      <c r="J22" s="29">
        <f>(0.02*1)</f>
        <v>0.02</v>
      </c>
      <c r="K22" s="21">
        <v>0.66</v>
      </c>
      <c r="L22" s="29">
        <f>(0.019*1)</f>
        <v>0.019</v>
      </c>
      <c r="M22" s="31" t="s">
        <v>16</v>
      </c>
      <c r="N22" s="18"/>
      <c r="O22" s="2" t="s">
        <v>13</v>
      </c>
      <c r="R22" s="13" t="s">
        <v>3</v>
      </c>
      <c r="S22" s="13">
        <v>8.5</v>
      </c>
      <c r="U22" s="13">
        <v>50</v>
      </c>
      <c r="V22" s="4"/>
      <c r="W22" s="4"/>
    </row>
    <row r="23" spans="1:25" s="2" customFormat="1" ht="22.5">
      <c r="A23" s="34" t="s">
        <v>48</v>
      </c>
      <c r="B23" s="26"/>
      <c r="C23" s="2" t="s">
        <v>33</v>
      </c>
      <c r="E23" s="11">
        <v>1.444</v>
      </c>
      <c r="F23" s="2">
        <v>0.053</v>
      </c>
      <c r="G23" s="21">
        <v>1.68</v>
      </c>
      <c r="H23" s="22">
        <f>(0.031*1)</f>
        <v>0.031</v>
      </c>
      <c r="I23" s="21">
        <v>1.076</v>
      </c>
      <c r="J23" s="29">
        <f>(0.02*1)</f>
        <v>0.02</v>
      </c>
      <c r="K23" s="21">
        <v>1.061</v>
      </c>
      <c r="L23" s="29">
        <f>(0.019*1)</f>
        <v>0.019</v>
      </c>
      <c r="M23" s="31" t="s">
        <v>16</v>
      </c>
      <c r="N23" s="18"/>
      <c r="O23" s="2" t="s">
        <v>14</v>
      </c>
      <c r="P23" s="4"/>
      <c r="Q23" s="4"/>
      <c r="R23" s="13" t="s">
        <v>4</v>
      </c>
      <c r="S23" s="13">
        <v>13.6</v>
      </c>
      <c r="T23" s="13"/>
      <c r="U23" s="13">
        <v>70</v>
      </c>
      <c r="V23" s="4"/>
      <c r="W23" s="4"/>
      <c r="X23" s="4"/>
      <c r="Y23" s="4"/>
    </row>
    <row r="24" spans="1:25" s="2" customFormat="1" ht="12.75">
      <c r="A24" s="34" t="s">
        <v>49</v>
      </c>
      <c r="B24" s="27"/>
      <c r="C24" s="1" t="s">
        <v>35</v>
      </c>
      <c r="D24" s="2">
        <v>5.5</v>
      </c>
      <c r="E24" s="11"/>
      <c r="G24" s="21"/>
      <c r="H24" s="22"/>
      <c r="I24" s="21"/>
      <c r="J24" s="22"/>
      <c r="K24" s="21"/>
      <c r="L24" s="22"/>
      <c r="M24" s="18"/>
      <c r="N24" s="18"/>
      <c r="O24" s="3"/>
      <c r="P24" s="3"/>
      <c r="Q24" s="3"/>
      <c r="R24" s="13" t="s">
        <v>3</v>
      </c>
      <c r="S24" s="13"/>
      <c r="T24" s="13">
        <v>5.5</v>
      </c>
      <c r="U24" s="13">
        <v>40</v>
      </c>
      <c r="V24" s="4"/>
      <c r="W24" s="4"/>
      <c r="X24" s="4"/>
      <c r="Y24" s="4"/>
    </row>
    <row r="25" spans="1:25" s="2" customFormat="1" ht="12.75">
      <c r="A25" s="34" t="s">
        <v>50</v>
      </c>
      <c r="B25" s="27"/>
      <c r="C25" s="1" t="s">
        <v>35</v>
      </c>
      <c r="D25" s="2">
        <v>9</v>
      </c>
      <c r="E25" s="11"/>
      <c r="G25" s="21"/>
      <c r="H25" s="22"/>
      <c r="I25" s="21"/>
      <c r="J25" s="22"/>
      <c r="K25" s="21"/>
      <c r="L25" s="22"/>
      <c r="M25" s="18"/>
      <c r="N25" s="18"/>
      <c r="O25" s="3"/>
      <c r="P25" s="3"/>
      <c r="Q25" s="3"/>
      <c r="R25" s="13" t="s">
        <v>4</v>
      </c>
      <c r="S25" s="13"/>
      <c r="T25" s="13">
        <v>9</v>
      </c>
      <c r="U25" s="13">
        <v>60</v>
      </c>
      <c r="V25" s="4"/>
      <c r="W25" s="4"/>
      <c r="X25" s="4"/>
      <c r="Y25" s="4"/>
    </row>
    <row r="26" spans="1:19" ht="21">
      <c r="A26" s="5"/>
      <c r="B26" s="27"/>
      <c r="G26" s="21"/>
      <c r="H26" s="22"/>
      <c r="I26" s="21"/>
      <c r="J26" s="22"/>
      <c r="K26" s="21"/>
      <c r="L26" s="22"/>
      <c r="M26" s="18"/>
      <c r="N26" s="18"/>
      <c r="S26" s="13"/>
    </row>
    <row r="27" spans="1:25" s="2" customFormat="1" ht="22.5">
      <c r="A27" s="34" t="s">
        <v>51</v>
      </c>
      <c r="B27" s="26"/>
      <c r="C27" s="2" t="s">
        <v>33</v>
      </c>
      <c r="E27" s="11">
        <v>1.1102229327648991</v>
      </c>
      <c r="F27" s="2">
        <v>0.026</v>
      </c>
      <c r="G27" s="21">
        <v>1.291</v>
      </c>
      <c r="H27" s="22">
        <f>(0.031*1)</f>
        <v>0.031</v>
      </c>
      <c r="I27" s="21">
        <v>0.827</v>
      </c>
      <c r="J27" s="29">
        <f>(0.02*1)</f>
        <v>0.02</v>
      </c>
      <c r="K27" s="21">
        <v>0.815</v>
      </c>
      <c r="L27" s="29">
        <f>(0.019*1)</f>
        <v>0.019</v>
      </c>
      <c r="M27" s="31" t="s">
        <v>16</v>
      </c>
      <c r="N27" s="18"/>
      <c r="P27" s="4"/>
      <c r="Q27" s="4"/>
      <c r="R27" s="13" t="s">
        <v>3</v>
      </c>
      <c r="S27" s="13">
        <v>10.5</v>
      </c>
      <c r="T27" s="13"/>
      <c r="U27" s="13">
        <v>58</v>
      </c>
      <c r="V27" s="4"/>
      <c r="W27" s="4"/>
      <c r="X27" s="4"/>
      <c r="Y27" s="4"/>
    </row>
    <row r="28" spans="1:25" s="2" customFormat="1" ht="22.5">
      <c r="A28" s="34" t="s">
        <v>52</v>
      </c>
      <c r="B28" s="26"/>
      <c r="C28" s="2" t="s">
        <v>33</v>
      </c>
      <c r="E28" s="11">
        <v>1.1102229327648991</v>
      </c>
      <c r="F28" s="2">
        <v>0.053</v>
      </c>
      <c r="G28" s="21">
        <v>1.291</v>
      </c>
      <c r="H28" s="22">
        <f>(0.031*2)</f>
        <v>0.062</v>
      </c>
      <c r="I28" s="21">
        <v>0.827</v>
      </c>
      <c r="J28" s="29">
        <f>(0.02*2)</f>
        <v>0.04</v>
      </c>
      <c r="K28" s="21">
        <v>0.815</v>
      </c>
      <c r="L28" s="29">
        <f>(0.019*2)</f>
        <v>0.038</v>
      </c>
      <c r="M28" s="31" t="s">
        <v>16</v>
      </c>
      <c r="N28" s="18"/>
      <c r="P28" s="4"/>
      <c r="Q28" s="4"/>
      <c r="R28" s="13" t="s">
        <v>3</v>
      </c>
      <c r="S28" s="13">
        <v>10.5</v>
      </c>
      <c r="T28" s="13"/>
      <c r="U28" s="13">
        <v>65</v>
      </c>
      <c r="V28" s="4"/>
      <c r="W28" s="4"/>
      <c r="X28" s="4"/>
      <c r="Y28" s="4"/>
    </row>
    <row r="29" spans="1:25" s="2" customFormat="1" ht="22.5">
      <c r="A29" s="34" t="s">
        <v>53</v>
      </c>
      <c r="B29" s="26"/>
      <c r="C29" s="2" t="s">
        <v>33</v>
      </c>
      <c r="E29" s="11">
        <v>2.2204458655297983</v>
      </c>
      <c r="F29" s="2">
        <v>0.053</v>
      </c>
      <c r="G29" s="21">
        <v>2.583</v>
      </c>
      <c r="H29" s="22">
        <f>(0.031*2)</f>
        <v>0.062</v>
      </c>
      <c r="I29" s="21">
        <v>1.655</v>
      </c>
      <c r="J29" s="29">
        <f>(0.02*2)</f>
        <v>0.04</v>
      </c>
      <c r="K29" s="30">
        <v>1.63</v>
      </c>
      <c r="L29" s="29">
        <f>(0.019*2)</f>
        <v>0.038</v>
      </c>
      <c r="M29" s="31" t="s">
        <v>16</v>
      </c>
      <c r="N29" s="18"/>
      <c r="P29" s="4"/>
      <c r="Q29" s="4"/>
      <c r="R29" s="13" t="s">
        <v>4</v>
      </c>
      <c r="S29" s="13">
        <v>21</v>
      </c>
      <c r="T29" s="13"/>
      <c r="U29" s="13">
        <v>80</v>
      </c>
      <c r="V29" s="4"/>
      <c r="W29" s="4"/>
      <c r="X29" s="4"/>
      <c r="Y29" s="4"/>
    </row>
    <row r="30" spans="1:25" s="2" customFormat="1" ht="12.75">
      <c r="A30" s="34" t="s">
        <v>54</v>
      </c>
      <c r="B30" s="26"/>
      <c r="C30" s="1" t="s">
        <v>35</v>
      </c>
      <c r="D30" s="2">
        <v>9</v>
      </c>
      <c r="E30" s="11"/>
      <c r="G30" s="21"/>
      <c r="H30" s="22"/>
      <c r="I30" s="21"/>
      <c r="J30" s="22"/>
      <c r="K30" s="21"/>
      <c r="L30" s="22"/>
      <c r="M30" s="18"/>
      <c r="N30" s="18"/>
      <c r="P30" s="4"/>
      <c r="Q30" s="4"/>
      <c r="R30" s="13" t="s">
        <v>3</v>
      </c>
      <c r="S30" s="13"/>
      <c r="T30" s="13">
        <v>9</v>
      </c>
      <c r="U30" s="13">
        <v>50</v>
      </c>
      <c r="V30" s="4"/>
      <c r="W30" s="4"/>
      <c r="X30" s="4"/>
      <c r="Y30" s="4"/>
    </row>
    <row r="31" spans="1:25" s="2" customFormat="1" ht="12.75">
      <c r="A31" s="34" t="s">
        <v>55</v>
      </c>
      <c r="B31" s="26"/>
      <c r="C31" s="1" t="s">
        <v>35</v>
      </c>
      <c r="D31" s="2">
        <v>10.5</v>
      </c>
      <c r="E31" s="11"/>
      <c r="G31" s="21"/>
      <c r="H31" s="22"/>
      <c r="I31" s="21"/>
      <c r="J31" s="22"/>
      <c r="K31" s="21"/>
      <c r="L31" s="22"/>
      <c r="M31" s="18"/>
      <c r="N31" s="18"/>
      <c r="P31" s="4"/>
      <c r="Q31" s="4"/>
      <c r="R31" s="13" t="s">
        <v>3</v>
      </c>
      <c r="S31" s="13"/>
      <c r="T31" s="13">
        <v>10.5</v>
      </c>
      <c r="U31" s="13">
        <v>60</v>
      </c>
      <c r="V31" s="4"/>
      <c r="W31" s="4"/>
      <c r="X31" s="4"/>
      <c r="Y31" s="4"/>
    </row>
    <row r="32" spans="1:25" s="2" customFormat="1" ht="12.75">
      <c r="A32" s="34" t="s">
        <v>56</v>
      </c>
      <c r="B32" s="26"/>
      <c r="C32" s="1" t="s">
        <v>35</v>
      </c>
      <c r="D32" s="2">
        <v>18</v>
      </c>
      <c r="E32" s="11"/>
      <c r="G32" s="21"/>
      <c r="H32" s="22"/>
      <c r="I32" s="21"/>
      <c r="J32" s="22"/>
      <c r="K32" s="21"/>
      <c r="L32" s="22"/>
      <c r="M32" s="18"/>
      <c r="N32" s="18"/>
      <c r="P32" s="4"/>
      <c r="Q32" s="4"/>
      <c r="R32" s="13" t="s">
        <v>4</v>
      </c>
      <c r="S32" s="13"/>
      <c r="T32" s="13" t="s">
        <v>2</v>
      </c>
      <c r="U32" s="13">
        <v>80</v>
      </c>
      <c r="V32" s="4"/>
      <c r="W32" s="4"/>
      <c r="X32" s="4"/>
      <c r="Y32" s="4"/>
    </row>
    <row r="33" spans="1:19" ht="21">
      <c r="A33" s="5"/>
      <c r="E33" s="10"/>
      <c r="G33" s="21"/>
      <c r="H33" s="22"/>
      <c r="I33" s="21"/>
      <c r="J33" s="22"/>
      <c r="K33" s="21"/>
      <c r="L33" s="22"/>
      <c r="M33" s="18"/>
      <c r="N33" s="18"/>
      <c r="S33" s="13"/>
    </row>
    <row r="34" spans="1:25" s="2" customFormat="1" ht="22.5">
      <c r="A34" s="34" t="s">
        <v>57</v>
      </c>
      <c r="B34" s="26"/>
      <c r="C34" s="2" t="s">
        <v>33</v>
      </c>
      <c r="E34" s="11">
        <v>0.5815453457339947</v>
      </c>
      <c r="F34" s="2">
        <v>0.026</v>
      </c>
      <c r="G34" s="21">
        <v>0.676</v>
      </c>
      <c r="H34" s="22">
        <f>(0.031*1)</f>
        <v>0.031</v>
      </c>
      <c r="I34" s="21">
        <v>0.433</v>
      </c>
      <c r="J34" s="29">
        <f>(0.02*1)</f>
        <v>0.02</v>
      </c>
      <c r="K34" s="21">
        <v>0.427</v>
      </c>
      <c r="L34" s="29">
        <f>(0.019*1)</f>
        <v>0.019</v>
      </c>
      <c r="M34" s="31" t="s">
        <v>16</v>
      </c>
      <c r="N34" s="18"/>
      <c r="P34" s="4"/>
      <c r="Q34" s="4"/>
      <c r="R34" s="13" t="s">
        <v>3</v>
      </c>
      <c r="S34" s="13">
        <v>5.5</v>
      </c>
      <c r="T34" s="13"/>
      <c r="U34" s="13">
        <v>60</v>
      </c>
      <c r="V34" s="4"/>
      <c r="W34" s="4"/>
      <c r="X34" s="4"/>
      <c r="Y34" s="4"/>
    </row>
    <row r="35" spans="1:25" s="2" customFormat="1" ht="22.5">
      <c r="A35" s="34" t="s">
        <v>58</v>
      </c>
      <c r="B35" s="26"/>
      <c r="C35" s="2" t="s">
        <v>33</v>
      </c>
      <c r="E35" s="11">
        <v>0.5815453457339947</v>
      </c>
      <c r="F35" s="2">
        <v>0.026</v>
      </c>
      <c r="G35" s="21">
        <v>0.676</v>
      </c>
      <c r="H35" s="22">
        <f>(0.031*1)</f>
        <v>0.031</v>
      </c>
      <c r="I35" s="21">
        <v>0.433</v>
      </c>
      <c r="J35" s="29">
        <f>(0.02*1)</f>
        <v>0.02</v>
      </c>
      <c r="K35" s="21">
        <v>0.427</v>
      </c>
      <c r="L35" s="29">
        <f>(0.019*1)</f>
        <v>0.019</v>
      </c>
      <c r="M35" s="31" t="s">
        <v>16</v>
      </c>
      <c r="N35" s="18"/>
      <c r="P35" s="4"/>
      <c r="Q35" s="4"/>
      <c r="R35" s="13" t="s">
        <v>3</v>
      </c>
      <c r="S35" s="13">
        <v>5.5</v>
      </c>
      <c r="T35" s="13"/>
      <c r="U35" s="13">
        <v>60</v>
      </c>
      <c r="V35" s="4"/>
      <c r="W35" s="4"/>
      <c r="X35" s="4"/>
      <c r="Y35" s="4"/>
    </row>
    <row r="36" spans="1:25" s="2" customFormat="1" ht="22.5">
      <c r="A36" s="34" t="s">
        <v>59</v>
      </c>
      <c r="B36" s="26"/>
      <c r="C36" s="2" t="s">
        <v>33</v>
      </c>
      <c r="E36" s="11">
        <v>0.5815453457339947</v>
      </c>
      <c r="F36" s="2">
        <v>0.026</v>
      </c>
      <c r="G36" s="21">
        <v>0.676</v>
      </c>
      <c r="H36" s="22">
        <f>(0.031*1)</f>
        <v>0.031</v>
      </c>
      <c r="I36" s="21">
        <v>0.433</v>
      </c>
      <c r="J36" s="29">
        <f>(0.02*1)</f>
        <v>0.02</v>
      </c>
      <c r="K36" s="21">
        <v>0.427</v>
      </c>
      <c r="L36" s="29">
        <f>(0.019*1)</f>
        <v>0.019</v>
      </c>
      <c r="M36" s="31" t="s">
        <v>16</v>
      </c>
      <c r="N36" s="18"/>
      <c r="P36" s="4"/>
      <c r="Q36" s="4"/>
      <c r="R36" s="13" t="s">
        <v>3</v>
      </c>
      <c r="S36" s="13">
        <v>5.5</v>
      </c>
      <c r="T36" s="13"/>
      <c r="U36" s="13">
        <v>60</v>
      </c>
      <c r="V36" s="4"/>
      <c r="W36" s="4"/>
      <c r="X36" s="4"/>
      <c r="Y36" s="4"/>
    </row>
    <row r="37" spans="1:25" s="2" customFormat="1" ht="22.5">
      <c r="A37" s="34" t="s">
        <v>60</v>
      </c>
      <c r="B37" s="26"/>
      <c r="C37" s="2" t="s">
        <v>33</v>
      </c>
      <c r="E37" s="11">
        <v>1.1630906914679895</v>
      </c>
      <c r="F37" s="2">
        <v>0.053</v>
      </c>
      <c r="G37" s="21">
        <v>1.354</v>
      </c>
      <c r="H37" s="22">
        <f>(0.031*2)</f>
        <v>0.062</v>
      </c>
      <c r="I37" s="21">
        <v>0.867</v>
      </c>
      <c r="J37" s="29">
        <f>(0.02*2)</f>
        <v>0.04</v>
      </c>
      <c r="K37" s="21">
        <v>0.854</v>
      </c>
      <c r="L37" s="29">
        <f>(0.019*2)</f>
        <v>0.038</v>
      </c>
      <c r="M37" s="31" t="s">
        <v>16</v>
      </c>
      <c r="N37" s="18"/>
      <c r="P37" s="4"/>
      <c r="Q37" s="4"/>
      <c r="R37" s="13" t="s">
        <v>4</v>
      </c>
      <c r="S37" s="13">
        <v>11</v>
      </c>
      <c r="T37" s="13"/>
      <c r="U37" s="13">
        <v>92</v>
      </c>
      <c r="V37" s="4"/>
      <c r="W37" s="4"/>
      <c r="X37" s="4"/>
      <c r="Y37" s="4"/>
    </row>
    <row r="38" spans="1:25" s="2" customFormat="1" ht="22.5">
      <c r="A38" s="34" t="s">
        <v>80</v>
      </c>
      <c r="B38" s="4" t="s">
        <v>79</v>
      </c>
      <c r="C38" s="2" t="s">
        <v>33</v>
      </c>
      <c r="E38" s="11">
        <v>1.1630906914679895</v>
      </c>
      <c r="F38" s="2">
        <v>0.053</v>
      </c>
      <c r="G38" s="21">
        <v>1.354</v>
      </c>
      <c r="H38" s="22">
        <f>(0.031*2)</f>
        <v>0.062</v>
      </c>
      <c r="I38" s="21">
        <v>0.867</v>
      </c>
      <c r="J38" s="29">
        <f>(0.02*2)</f>
        <v>0.04</v>
      </c>
      <c r="K38" s="21">
        <v>0.854</v>
      </c>
      <c r="L38" s="29">
        <f>(0.019*2)</f>
        <v>0.038</v>
      </c>
      <c r="M38" s="31" t="s">
        <v>16</v>
      </c>
      <c r="N38" s="18"/>
      <c r="P38" s="4"/>
      <c r="Q38" s="4"/>
      <c r="R38" s="13" t="s">
        <v>4</v>
      </c>
      <c r="S38" s="13">
        <v>11</v>
      </c>
      <c r="T38" s="13"/>
      <c r="U38" s="13">
        <v>92</v>
      </c>
      <c r="X38" s="4"/>
      <c r="Y38" s="4"/>
    </row>
    <row r="39" spans="1:25" s="2" customFormat="1" ht="22.5">
      <c r="A39" s="34" t="s">
        <v>61</v>
      </c>
      <c r="B39" s="26"/>
      <c r="C39" s="2" t="s">
        <v>33</v>
      </c>
      <c r="E39" s="11">
        <v>1.1630906914679895</v>
      </c>
      <c r="F39" s="2">
        <v>0.053</v>
      </c>
      <c r="G39" s="21">
        <v>1.354</v>
      </c>
      <c r="H39" s="22">
        <f>(0.031*2)</f>
        <v>0.062</v>
      </c>
      <c r="I39" s="21">
        <v>0.867</v>
      </c>
      <c r="J39" s="29">
        <f>(0.02*2)</f>
        <v>0.04</v>
      </c>
      <c r="K39" s="21">
        <v>0.854</v>
      </c>
      <c r="L39" s="29">
        <f>(0.019*2)</f>
        <v>0.038</v>
      </c>
      <c r="M39" s="31" t="s">
        <v>16</v>
      </c>
      <c r="N39" s="18"/>
      <c r="P39" s="4"/>
      <c r="Q39" s="4"/>
      <c r="R39" s="13" t="s">
        <v>4</v>
      </c>
      <c r="S39" s="13">
        <v>11</v>
      </c>
      <c r="T39" s="13"/>
      <c r="U39" s="13">
        <v>92</v>
      </c>
      <c r="V39" s="4"/>
      <c r="W39" s="4"/>
      <c r="X39" s="4"/>
      <c r="Y39" s="4"/>
    </row>
    <row r="40" spans="1:25" s="2" customFormat="1" ht="22.5">
      <c r="A40" s="34" t="s">
        <v>62</v>
      </c>
      <c r="B40" s="26"/>
      <c r="C40" s="2" t="s">
        <v>33</v>
      </c>
      <c r="E40" s="11">
        <v>1.1630906914679895</v>
      </c>
      <c r="F40" s="2">
        <v>0.053</v>
      </c>
      <c r="G40" s="21">
        <v>1.354</v>
      </c>
      <c r="H40" s="22">
        <f>(0.031*2)</f>
        <v>0.062</v>
      </c>
      <c r="I40" s="21">
        <v>0.867</v>
      </c>
      <c r="J40" s="29">
        <f>(0.02*2)</f>
        <v>0.04</v>
      </c>
      <c r="K40" s="21">
        <v>0.854</v>
      </c>
      <c r="L40" s="29">
        <f>(0.019*2)</f>
        <v>0.038</v>
      </c>
      <c r="M40" s="31" t="s">
        <v>16</v>
      </c>
      <c r="N40" s="18"/>
      <c r="P40" s="4"/>
      <c r="Q40" s="4"/>
      <c r="R40" s="13" t="s">
        <v>4</v>
      </c>
      <c r="S40" s="13">
        <v>11</v>
      </c>
      <c r="T40" s="13"/>
      <c r="U40" s="13">
        <v>92</v>
      </c>
      <c r="V40" s="4"/>
      <c r="W40" s="4"/>
      <c r="X40" s="4"/>
      <c r="Y40" s="4"/>
    </row>
    <row r="41" spans="1:25" s="2" customFormat="1" ht="12.75">
      <c r="A41" s="34" t="s">
        <v>63</v>
      </c>
      <c r="B41" s="26"/>
      <c r="C41" s="1" t="s">
        <v>35</v>
      </c>
      <c r="D41" s="2">
        <v>4</v>
      </c>
      <c r="E41" s="11"/>
      <c r="G41" s="21"/>
      <c r="H41" s="22"/>
      <c r="I41" s="21"/>
      <c r="J41" s="22"/>
      <c r="K41" s="21"/>
      <c r="L41" s="22"/>
      <c r="M41" s="18"/>
      <c r="N41" s="18"/>
      <c r="P41" s="4"/>
      <c r="Q41" s="4"/>
      <c r="R41" s="13" t="s">
        <v>3</v>
      </c>
      <c r="S41" s="14"/>
      <c r="T41" s="13">
        <v>4</v>
      </c>
      <c r="U41" s="13">
        <v>60</v>
      </c>
      <c r="V41" s="4"/>
      <c r="W41" s="4"/>
      <c r="X41" s="4"/>
      <c r="Y41" s="4"/>
    </row>
    <row r="42" spans="1:25" s="2" customFormat="1" ht="12.75">
      <c r="A42" s="34" t="s">
        <v>64</v>
      </c>
      <c r="B42" s="27"/>
      <c r="C42" s="1" t="s">
        <v>35</v>
      </c>
      <c r="D42" s="2">
        <v>4</v>
      </c>
      <c r="E42" s="1"/>
      <c r="G42" s="21"/>
      <c r="H42" s="22"/>
      <c r="I42" s="21"/>
      <c r="J42" s="22"/>
      <c r="K42" s="21"/>
      <c r="L42" s="22"/>
      <c r="M42" s="18"/>
      <c r="N42" s="18"/>
      <c r="O42" s="1"/>
      <c r="P42" s="1"/>
      <c r="Q42" s="1"/>
      <c r="R42" s="13" t="s">
        <v>3</v>
      </c>
      <c r="S42" s="14"/>
      <c r="T42" s="13">
        <v>4</v>
      </c>
      <c r="U42" s="13">
        <v>60</v>
      </c>
      <c r="V42" s="4"/>
      <c r="W42" s="4"/>
      <c r="X42" s="4"/>
      <c r="Y42" s="4"/>
    </row>
    <row r="43" spans="1:25" s="2" customFormat="1" ht="12.75">
      <c r="A43" s="34" t="s">
        <v>65</v>
      </c>
      <c r="B43" s="27"/>
      <c r="C43" s="1" t="s">
        <v>35</v>
      </c>
      <c r="D43" s="2">
        <v>8</v>
      </c>
      <c r="E43" s="1"/>
      <c r="G43" s="21"/>
      <c r="H43" s="22"/>
      <c r="I43" s="21"/>
      <c r="J43" s="22"/>
      <c r="K43" s="21"/>
      <c r="L43" s="22"/>
      <c r="M43" s="18"/>
      <c r="N43" s="18"/>
      <c r="O43" s="1"/>
      <c r="P43" s="1"/>
      <c r="Q43" s="1"/>
      <c r="R43" s="13" t="s">
        <v>4</v>
      </c>
      <c r="S43" s="14"/>
      <c r="T43" s="13">
        <v>8</v>
      </c>
      <c r="U43" s="13">
        <v>92</v>
      </c>
      <c r="V43" s="4"/>
      <c r="W43" s="4"/>
      <c r="X43" s="4"/>
      <c r="Y43" s="4"/>
    </row>
    <row r="44" spans="1:25" s="2" customFormat="1" ht="12.75">
      <c r="A44" s="34" t="s">
        <v>66</v>
      </c>
      <c r="B44" s="27"/>
      <c r="C44" s="1" t="s">
        <v>35</v>
      </c>
      <c r="D44" s="2">
        <v>8</v>
      </c>
      <c r="E44" s="10"/>
      <c r="G44" s="21"/>
      <c r="H44" s="22"/>
      <c r="I44" s="21"/>
      <c r="J44" s="22"/>
      <c r="K44" s="21"/>
      <c r="L44" s="22"/>
      <c r="M44" s="18"/>
      <c r="N44" s="18"/>
      <c r="O44" s="1"/>
      <c r="P44" s="1"/>
      <c r="Q44" s="1"/>
      <c r="R44" s="13" t="s">
        <v>4</v>
      </c>
      <c r="S44" s="14"/>
      <c r="T44" s="13">
        <v>8</v>
      </c>
      <c r="U44" s="13">
        <v>92</v>
      </c>
      <c r="V44" s="4"/>
      <c r="W44" s="4"/>
      <c r="X44" s="4"/>
      <c r="Y44" s="4"/>
    </row>
    <row r="45" spans="1:25" s="2" customFormat="1" ht="12.75">
      <c r="A45" s="34" t="s">
        <v>67</v>
      </c>
      <c r="B45" s="27"/>
      <c r="C45" s="1" t="s">
        <v>35</v>
      </c>
      <c r="D45" s="2">
        <v>8</v>
      </c>
      <c r="E45" s="10"/>
      <c r="G45" s="21"/>
      <c r="H45" s="22"/>
      <c r="I45" s="21"/>
      <c r="J45" s="22"/>
      <c r="K45" s="21"/>
      <c r="L45" s="22"/>
      <c r="M45" s="18"/>
      <c r="N45" s="18"/>
      <c r="O45" s="1"/>
      <c r="P45" s="1"/>
      <c r="Q45" s="1"/>
      <c r="R45" s="13" t="s">
        <v>4</v>
      </c>
      <c r="S45" s="14"/>
      <c r="T45" s="13">
        <v>8</v>
      </c>
      <c r="U45" s="13">
        <v>92</v>
      </c>
      <c r="V45" s="4"/>
      <c r="W45" s="4"/>
      <c r="X45" s="4"/>
      <c r="Y45" s="4"/>
    </row>
    <row r="46" spans="1:19" ht="21">
      <c r="A46" s="5"/>
      <c r="B46" s="27"/>
      <c r="C46" s="1"/>
      <c r="E46" s="10"/>
      <c r="G46" s="21"/>
      <c r="H46" s="22"/>
      <c r="I46" s="21"/>
      <c r="J46" s="22"/>
      <c r="K46" s="21"/>
      <c r="L46" s="22"/>
      <c r="M46" s="18"/>
      <c r="N46" s="18"/>
      <c r="O46" s="1"/>
      <c r="P46" s="1"/>
      <c r="Q46" s="1"/>
      <c r="S46" s="13"/>
    </row>
    <row r="47" spans="1:25" s="2" customFormat="1" ht="22.5">
      <c r="A47" s="34" t="s">
        <v>68</v>
      </c>
      <c r="B47" s="27"/>
      <c r="C47" s="2" t="s">
        <v>33</v>
      </c>
      <c r="E47" s="11">
        <v>0.7718692770651203</v>
      </c>
      <c r="F47" s="2">
        <v>0.026</v>
      </c>
      <c r="G47" s="21">
        <v>0.898</v>
      </c>
      <c r="H47" s="22">
        <f>(0.031*1)</f>
        <v>0.031</v>
      </c>
      <c r="I47" s="21">
        <v>0.575</v>
      </c>
      <c r="J47" s="29">
        <f>(0.02*1)</f>
        <v>0.02</v>
      </c>
      <c r="K47" s="21">
        <v>0.567</v>
      </c>
      <c r="L47" s="29">
        <f>(0.019*1)</f>
        <v>0.019</v>
      </c>
      <c r="M47" s="31" t="s">
        <v>16</v>
      </c>
      <c r="N47" s="18"/>
      <c r="O47" s="1"/>
      <c r="P47" s="1"/>
      <c r="Q47" s="1"/>
      <c r="R47" s="13" t="s">
        <v>3</v>
      </c>
      <c r="S47" s="13">
        <v>7.3</v>
      </c>
      <c r="T47" s="13"/>
      <c r="U47" s="13">
        <v>50</v>
      </c>
      <c r="V47" s="4"/>
      <c r="W47" s="4"/>
      <c r="X47" s="4"/>
      <c r="Y47" s="4"/>
    </row>
    <row r="48" spans="1:25" s="2" customFormat="1" ht="22.5">
      <c r="A48" s="34" t="s">
        <v>69</v>
      </c>
      <c r="B48" s="27"/>
      <c r="C48" s="2" t="s">
        <v>33</v>
      </c>
      <c r="E48" s="11">
        <v>1.5437385541302406</v>
      </c>
      <c r="F48" s="2">
        <v>0.053</v>
      </c>
      <c r="G48" s="21">
        <v>1.795</v>
      </c>
      <c r="H48" s="22">
        <f>(0.031*2)</f>
        <v>0.062</v>
      </c>
      <c r="I48" s="21">
        <v>1.15</v>
      </c>
      <c r="J48" s="29">
        <f>(0.02*2)</f>
        <v>0.04</v>
      </c>
      <c r="K48" s="21">
        <v>1.134</v>
      </c>
      <c r="L48" s="29">
        <f>(0.019*2)</f>
        <v>0.038</v>
      </c>
      <c r="M48" s="31" t="s">
        <v>16</v>
      </c>
      <c r="N48" s="18"/>
      <c r="O48" s="1"/>
      <c r="P48" s="1"/>
      <c r="Q48" s="1"/>
      <c r="R48" s="13" t="s">
        <v>4</v>
      </c>
      <c r="S48" s="13">
        <v>14.6</v>
      </c>
      <c r="T48" s="13"/>
      <c r="U48" s="13">
        <v>82</v>
      </c>
      <c r="V48" s="4"/>
      <c r="W48" s="4"/>
      <c r="X48" s="4"/>
      <c r="Y48" s="4"/>
    </row>
    <row r="49" spans="1:19" ht="21">
      <c r="A49" s="5"/>
      <c r="B49" s="27"/>
      <c r="C49" s="1"/>
      <c r="E49" s="10"/>
      <c r="G49" s="21"/>
      <c r="H49" s="22"/>
      <c r="I49" s="21"/>
      <c r="J49" s="22"/>
      <c r="K49" s="21"/>
      <c r="L49" s="22"/>
      <c r="M49" s="18"/>
      <c r="N49" s="18"/>
      <c r="O49" s="1"/>
      <c r="P49" s="1"/>
      <c r="Q49" s="1"/>
      <c r="S49" s="13"/>
    </row>
    <row r="50" spans="1:25" s="2" customFormat="1" ht="12.75">
      <c r="A50" s="34" t="s">
        <v>70</v>
      </c>
      <c r="B50" s="27"/>
      <c r="C50" s="1" t="s">
        <v>35</v>
      </c>
      <c r="D50" s="2">
        <v>5</v>
      </c>
      <c r="E50" s="10"/>
      <c r="G50" s="21"/>
      <c r="H50" s="22"/>
      <c r="I50" s="21"/>
      <c r="J50" s="22"/>
      <c r="K50" s="21"/>
      <c r="L50" s="22"/>
      <c r="M50" s="18"/>
      <c r="N50" s="18"/>
      <c r="O50" s="1"/>
      <c r="P50" s="1"/>
      <c r="Q50" s="1"/>
      <c r="R50" s="13" t="s">
        <v>3</v>
      </c>
      <c r="S50" s="13"/>
      <c r="T50" s="13">
        <v>5</v>
      </c>
      <c r="U50" s="13">
        <v>54</v>
      </c>
      <c r="V50" s="4"/>
      <c r="W50" s="4"/>
      <c r="X50" s="4"/>
      <c r="Y50" s="4"/>
    </row>
    <row r="51" spans="1:25" s="2" customFormat="1" ht="12.75">
      <c r="A51" s="34" t="s">
        <v>71</v>
      </c>
      <c r="B51" s="26"/>
      <c r="C51" s="1" t="s">
        <v>35</v>
      </c>
      <c r="D51" s="2">
        <v>10</v>
      </c>
      <c r="E51" s="10"/>
      <c r="G51" s="21"/>
      <c r="H51" s="22"/>
      <c r="I51" s="21"/>
      <c r="J51" s="22"/>
      <c r="K51" s="21"/>
      <c r="L51" s="22"/>
      <c r="M51" s="18"/>
      <c r="N51" s="18"/>
      <c r="P51" s="4"/>
      <c r="Q51" s="4"/>
      <c r="R51" s="13" t="s">
        <v>4</v>
      </c>
      <c r="S51" s="13"/>
      <c r="T51" s="13">
        <v>10</v>
      </c>
      <c r="U51" s="13">
        <v>83</v>
      </c>
      <c r="V51" s="4"/>
      <c r="W51" s="4"/>
      <c r="X51" s="4"/>
      <c r="Y51" s="4"/>
    </row>
    <row r="52" spans="1:19" ht="21">
      <c r="A52" s="5"/>
      <c r="B52" s="27"/>
      <c r="E52" s="10"/>
      <c r="G52" s="21"/>
      <c r="H52" s="22"/>
      <c r="I52" s="21"/>
      <c r="J52" s="22"/>
      <c r="K52" s="21"/>
      <c r="L52" s="22"/>
      <c r="M52" s="18"/>
      <c r="N52" s="18"/>
      <c r="S52" s="13"/>
    </row>
    <row r="53" spans="1:25" s="2" customFormat="1" ht="12.75">
      <c r="A53" s="34" t="s">
        <v>72</v>
      </c>
      <c r="B53" s="27"/>
      <c r="C53" s="1" t="s">
        <v>35</v>
      </c>
      <c r="D53" s="2">
        <v>1.5</v>
      </c>
      <c r="E53" s="10"/>
      <c r="G53" s="21"/>
      <c r="H53" s="22"/>
      <c r="I53" s="21"/>
      <c r="J53" s="22"/>
      <c r="K53" s="21"/>
      <c r="L53" s="22"/>
      <c r="M53" s="18"/>
      <c r="N53" s="18"/>
      <c r="P53" s="4"/>
      <c r="Q53" s="4"/>
      <c r="R53" s="13" t="s">
        <v>3</v>
      </c>
      <c r="S53" s="13"/>
      <c r="T53" s="13">
        <v>1.5</v>
      </c>
      <c r="U53" s="13">
        <v>40</v>
      </c>
      <c r="V53" s="4"/>
      <c r="W53" s="4"/>
      <c r="X53" s="4"/>
      <c r="Y53" s="4"/>
    </row>
    <row r="54" spans="1:25" s="2" customFormat="1" ht="12.75">
      <c r="A54" s="34" t="s">
        <v>73</v>
      </c>
      <c r="B54" s="27"/>
      <c r="C54" s="1" t="s">
        <v>35</v>
      </c>
      <c r="D54" s="2">
        <v>3</v>
      </c>
      <c r="E54" s="10"/>
      <c r="G54" s="21"/>
      <c r="H54" s="22"/>
      <c r="I54" s="21"/>
      <c r="J54" s="22"/>
      <c r="K54" s="21"/>
      <c r="L54" s="22"/>
      <c r="M54" s="18"/>
      <c r="N54" s="18"/>
      <c r="P54" s="4"/>
      <c r="Q54" s="4"/>
      <c r="R54" s="13" t="s">
        <v>4</v>
      </c>
      <c r="S54" s="13"/>
      <c r="T54" s="13">
        <v>3</v>
      </c>
      <c r="U54" s="13">
        <v>52</v>
      </c>
      <c r="V54" s="4"/>
      <c r="W54" s="4"/>
      <c r="X54" s="4"/>
      <c r="Y54" s="4"/>
    </row>
    <row r="55" spans="1:25" s="2" customFormat="1" ht="12.75">
      <c r="A55" s="35"/>
      <c r="B55" s="27"/>
      <c r="C55" s="1"/>
      <c r="E55" s="10"/>
      <c r="G55" s="21"/>
      <c r="H55" s="22"/>
      <c r="I55" s="21"/>
      <c r="J55" s="22"/>
      <c r="K55" s="21"/>
      <c r="L55" s="22"/>
      <c r="M55" s="18"/>
      <c r="N55" s="18"/>
      <c r="P55" s="4"/>
      <c r="Q55" s="4"/>
      <c r="R55" s="13"/>
      <c r="S55" s="13"/>
      <c r="T55" s="13"/>
      <c r="U55" s="13"/>
      <c r="V55" s="4"/>
      <c r="W55" s="4"/>
      <c r="X55" s="4"/>
      <c r="Y55" s="4"/>
    </row>
    <row r="56" spans="1:25" s="2" customFormat="1" ht="12.75">
      <c r="A56" s="34" t="s">
        <v>74</v>
      </c>
      <c r="B56" s="27"/>
      <c r="C56" s="1" t="s">
        <v>35</v>
      </c>
      <c r="D56" s="2">
        <v>9</v>
      </c>
      <c r="E56" s="11"/>
      <c r="G56" s="21"/>
      <c r="H56" s="22"/>
      <c r="I56" s="21"/>
      <c r="J56" s="22"/>
      <c r="K56" s="21"/>
      <c r="L56" s="22"/>
      <c r="M56" s="18"/>
      <c r="N56" s="18"/>
      <c r="O56" s="3"/>
      <c r="P56" s="3"/>
      <c r="Q56" s="3"/>
      <c r="R56" s="13" t="s">
        <v>6</v>
      </c>
      <c r="S56" s="13"/>
      <c r="T56" s="13">
        <v>9</v>
      </c>
      <c r="U56" s="13">
        <v>115</v>
      </c>
      <c r="V56" s="4"/>
      <c r="W56" s="4"/>
      <c r="X56" s="4"/>
      <c r="Y56" s="4"/>
    </row>
    <row r="57" spans="1:25" s="2" customFormat="1" ht="12.75">
      <c r="A57" s="34" t="s">
        <v>75</v>
      </c>
      <c r="B57" s="26"/>
      <c r="C57" s="1" t="s">
        <v>35</v>
      </c>
      <c r="D57" s="2">
        <v>9</v>
      </c>
      <c r="E57" s="11"/>
      <c r="G57" s="21"/>
      <c r="H57" s="22"/>
      <c r="I57" s="21"/>
      <c r="J57" s="22"/>
      <c r="K57" s="21"/>
      <c r="L57" s="22"/>
      <c r="M57" s="18"/>
      <c r="N57" s="18"/>
      <c r="P57" s="4"/>
      <c r="Q57" s="4"/>
      <c r="R57" s="13" t="s">
        <v>6</v>
      </c>
      <c r="S57" s="13"/>
      <c r="T57" s="13">
        <v>9</v>
      </c>
      <c r="U57" s="13">
        <v>115</v>
      </c>
      <c r="V57" s="4"/>
      <c r="W57" s="4"/>
      <c r="X57" s="4"/>
      <c r="Y57" s="4"/>
    </row>
    <row r="58" spans="1:19" ht="21">
      <c r="A58" s="5"/>
      <c r="E58" s="11"/>
      <c r="G58" s="21"/>
      <c r="H58" s="22"/>
      <c r="I58" s="21"/>
      <c r="J58" s="22"/>
      <c r="K58" s="21"/>
      <c r="L58" s="22"/>
      <c r="M58" s="18"/>
      <c r="N58" s="18"/>
      <c r="S58" s="13"/>
    </row>
    <row r="59" spans="1:25" s="2" customFormat="1" ht="12.75">
      <c r="A59" s="34" t="s">
        <v>76</v>
      </c>
      <c r="B59" s="26"/>
      <c r="C59" s="1" t="s">
        <v>35</v>
      </c>
      <c r="D59" s="2">
        <v>9</v>
      </c>
      <c r="E59" s="10"/>
      <c r="G59" s="21"/>
      <c r="H59" s="22"/>
      <c r="I59" s="21"/>
      <c r="J59" s="22"/>
      <c r="K59" s="21"/>
      <c r="L59" s="22"/>
      <c r="M59" s="18"/>
      <c r="N59" s="18"/>
      <c r="P59" s="4"/>
      <c r="Q59" s="4"/>
      <c r="R59" s="13" t="s">
        <v>4</v>
      </c>
      <c r="S59" s="13"/>
      <c r="T59" s="13">
        <v>9</v>
      </c>
      <c r="U59" s="13">
        <v>82</v>
      </c>
      <c r="V59" s="4"/>
      <c r="W59" s="4"/>
      <c r="X59" s="4"/>
      <c r="Y59" s="4"/>
    </row>
    <row r="60" spans="1:25" s="2" customFormat="1" ht="21">
      <c r="A60" s="5"/>
      <c r="B60" s="27"/>
      <c r="C60" s="1"/>
      <c r="E60" s="10"/>
      <c r="G60" s="21"/>
      <c r="H60" s="22"/>
      <c r="I60" s="21"/>
      <c r="J60" s="22"/>
      <c r="K60" s="21"/>
      <c r="L60" s="22"/>
      <c r="M60" s="18"/>
      <c r="N60" s="18"/>
      <c r="P60" s="4"/>
      <c r="Q60" s="4"/>
      <c r="R60" s="13"/>
      <c r="S60" s="13"/>
      <c r="T60" s="13"/>
      <c r="U60" s="13"/>
      <c r="V60" s="4"/>
      <c r="W60" s="4"/>
      <c r="X60" s="4"/>
      <c r="Y60" s="4"/>
    </row>
    <row r="61" spans="1:25" s="2" customFormat="1" ht="12.75">
      <c r="A61" s="34" t="s">
        <v>77</v>
      </c>
      <c r="B61" s="26"/>
      <c r="C61" s="12" t="s">
        <v>12</v>
      </c>
      <c r="E61" s="10"/>
      <c r="G61" s="21"/>
      <c r="H61" s="22"/>
      <c r="I61" s="21"/>
      <c r="J61" s="22"/>
      <c r="K61" s="21"/>
      <c r="L61" s="22"/>
      <c r="M61" s="18"/>
      <c r="N61" s="18"/>
      <c r="P61" s="4"/>
      <c r="Q61" s="4"/>
      <c r="R61" s="13" t="s">
        <v>0</v>
      </c>
      <c r="S61" s="13"/>
      <c r="T61" s="13"/>
      <c r="U61" s="13">
        <v>36</v>
      </c>
      <c r="V61" s="4"/>
      <c r="W61" s="4"/>
      <c r="X61" s="4"/>
      <c r="Y61" s="4"/>
    </row>
    <row r="62" spans="1:25" s="2" customFormat="1" ht="12.75">
      <c r="A62" s="34" t="s">
        <v>78</v>
      </c>
      <c r="B62" s="27"/>
      <c r="C62" s="12" t="s">
        <v>12</v>
      </c>
      <c r="E62" s="10"/>
      <c r="G62" s="21"/>
      <c r="H62" s="22"/>
      <c r="I62" s="21"/>
      <c r="J62" s="22"/>
      <c r="K62" s="21"/>
      <c r="L62" s="22"/>
      <c r="M62" s="18"/>
      <c r="N62" s="18"/>
      <c r="O62" s="1"/>
      <c r="P62" s="1"/>
      <c r="Q62" s="1"/>
      <c r="R62" s="13" t="s">
        <v>1</v>
      </c>
      <c r="S62" s="13"/>
      <c r="T62" s="13"/>
      <c r="U62" s="13">
        <v>47</v>
      </c>
      <c r="V62" s="4"/>
      <c r="W62" s="4"/>
      <c r="X62" s="4"/>
      <c r="Y62" s="4"/>
    </row>
  </sheetData>
  <sheetProtection/>
  <mergeCells count="4">
    <mergeCell ref="G1:H1"/>
    <mergeCell ref="I1:J1"/>
    <mergeCell ref="K1:L1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PGodfrey</dc:creator>
  <cp:keywords/>
  <dc:description/>
  <cp:lastModifiedBy>Алена</cp:lastModifiedBy>
  <cp:lastPrinted>2012-05-08T08:49:36Z</cp:lastPrinted>
  <dcterms:created xsi:type="dcterms:W3CDTF">2011-10-07T11:24:14Z</dcterms:created>
  <dcterms:modified xsi:type="dcterms:W3CDTF">2022-09-07T15:48:45Z</dcterms:modified>
  <cp:category/>
  <cp:version/>
  <cp:contentType/>
  <cp:contentStatus/>
</cp:coreProperties>
</file>